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abstract " sheetId="4" r:id="rId1"/>
    <sheet name="circle wise abstract" sheetId="9" r:id="rId2"/>
    <sheet name="tariff wise abstract " sheetId="10" r:id="rId3"/>
    <sheet name="Sheet2" sheetId="8" r:id="rId4"/>
  </sheets>
  <externalReferences>
    <externalReference r:id="rId5"/>
  </externalReferences>
  <definedNames>
    <definedName name="_xlnm._FilterDatabase" localSheetId="1" hidden="1">'circle wise abstract'!$A$4:$K$11</definedName>
    <definedName name="_xlnm.Print_Area" localSheetId="0">'abstract '!$A$1:$D$8</definedName>
  </definedNames>
  <calcPr calcId="124519"/>
</workbook>
</file>

<file path=xl/calcChain.xml><?xml version="1.0" encoding="utf-8"?>
<calcChain xmlns="http://schemas.openxmlformats.org/spreadsheetml/2006/main">
  <c r="F3" i="4"/>
  <c r="D11" i="9"/>
  <c r="E11"/>
  <c r="F11"/>
  <c r="G11"/>
  <c r="H11"/>
  <c r="I11"/>
  <c r="J11"/>
  <c r="C11"/>
  <c r="D9"/>
  <c r="C9"/>
  <c r="J10"/>
  <c r="I10"/>
  <c r="F5" i="4" l="1"/>
  <c r="C7"/>
  <c r="C5"/>
  <c r="D9" i="10"/>
  <c r="F8" i="4" l="1"/>
  <c r="F6"/>
  <c r="E9" i="10"/>
</calcChain>
</file>

<file path=xl/sharedStrings.xml><?xml version="1.0" encoding="utf-8"?>
<sst xmlns="http://schemas.openxmlformats.org/spreadsheetml/2006/main" count="68" uniqueCount="61">
  <si>
    <t>Tariff</t>
  </si>
  <si>
    <t>Remarks</t>
  </si>
  <si>
    <t>A-1b(03)T</t>
  </si>
  <si>
    <t>A-2c(06)T</t>
  </si>
  <si>
    <t>B3(14)T</t>
  </si>
  <si>
    <t>A-2a(04)</t>
  </si>
  <si>
    <t>-</t>
  </si>
  <si>
    <t>Description</t>
  </si>
  <si>
    <t>Detail</t>
  </si>
  <si>
    <t>No. of Applications Received</t>
  </si>
  <si>
    <t>No. of Connections Installed</t>
  </si>
  <si>
    <t xml:space="preserve"> Applications Under Process</t>
  </si>
  <si>
    <t>Capacity (KW)</t>
  </si>
  <si>
    <t xml:space="preserve">A-1a(01) </t>
  </si>
  <si>
    <t>Total</t>
  </si>
  <si>
    <t>Multan</t>
  </si>
  <si>
    <t>Bahawalpur</t>
  </si>
  <si>
    <t>Sahiwal</t>
  </si>
  <si>
    <t>Khanewal</t>
  </si>
  <si>
    <t>Under Process</t>
  </si>
  <si>
    <t>Sr. No.</t>
  </si>
  <si>
    <t>Type</t>
  </si>
  <si>
    <t>No. Of Connections</t>
  </si>
  <si>
    <t>Meters Installed</t>
  </si>
  <si>
    <t>Domestic</t>
  </si>
  <si>
    <t>Commercial</t>
  </si>
  <si>
    <t>Industrial</t>
  </si>
  <si>
    <t>B2b(12)T</t>
  </si>
  <si>
    <t>Genereation licences applied to NEPRA</t>
  </si>
  <si>
    <t>Genereation licences issued by NEPRA</t>
  </si>
  <si>
    <t>Genereation licences pending at NEPRA</t>
  </si>
  <si>
    <r>
      <t>Remarks</t>
    </r>
    <r>
      <rPr>
        <b/>
        <sz val="12"/>
        <color rgb="FF000000"/>
        <rFont val="Calibri"/>
        <family val="2"/>
      </rPr>
      <t xml:space="preserve"> </t>
    </r>
  </si>
  <si>
    <r>
      <t xml:space="preserve">Installed      </t>
    </r>
    <r>
      <rPr>
        <b/>
        <sz val="12"/>
        <color rgb="FF000000"/>
        <rFont val="Calibri"/>
        <family val="2"/>
      </rPr>
      <t xml:space="preserve"> </t>
    </r>
  </si>
  <si>
    <r>
      <t>Remaining</t>
    </r>
    <r>
      <rPr>
        <b/>
        <sz val="12"/>
        <color rgb="FF000000"/>
        <rFont val="Calibri"/>
        <family val="2"/>
      </rPr>
      <t xml:space="preserve"> </t>
    </r>
  </si>
  <si>
    <t xml:space="preserve">Circles  Names </t>
  </si>
  <si>
    <r>
      <t xml:space="preserve">Circles Codes  </t>
    </r>
    <r>
      <rPr>
        <b/>
        <sz val="14"/>
        <color rgb="FF000000"/>
        <rFont val="Calibri"/>
        <family val="2"/>
      </rPr>
      <t xml:space="preserve"> </t>
    </r>
  </si>
  <si>
    <r>
      <t xml:space="preserve"> Total Sanctioned/ Connected Load (KW)         </t>
    </r>
    <r>
      <rPr>
        <b/>
        <sz val="16"/>
        <color rgb="FF000000"/>
        <rFont val="Calibri"/>
        <family val="2"/>
      </rPr>
      <t xml:space="preserve"> </t>
    </r>
  </si>
  <si>
    <r>
      <t xml:space="preserve">  Total required load for Net Metering (KW)  </t>
    </r>
    <r>
      <rPr>
        <b/>
        <sz val="16"/>
        <color rgb="FF000000"/>
        <rFont val="Calibri"/>
        <family val="2"/>
      </rPr>
      <t xml:space="preserve"> </t>
    </r>
  </si>
  <si>
    <r>
      <t>Generation     (KW)</t>
    </r>
    <r>
      <rPr>
        <b/>
        <sz val="16"/>
        <color rgb="FF000000"/>
        <rFont val="Calibri"/>
        <family val="2"/>
      </rPr>
      <t xml:space="preserve"> </t>
    </r>
  </si>
  <si>
    <r>
      <t>Total Applications</t>
    </r>
    <r>
      <rPr>
        <b/>
        <sz val="16"/>
        <color rgb="FF000000"/>
        <rFont val="Calibri"/>
        <family val="2"/>
      </rPr>
      <t xml:space="preserve"> </t>
    </r>
  </si>
  <si>
    <r>
      <t>Billing  Started</t>
    </r>
    <r>
      <rPr>
        <b/>
        <sz val="16"/>
        <color rgb="FF000000"/>
        <rFont val="Calibri"/>
        <family val="2"/>
      </rPr>
      <t xml:space="preserve"> </t>
    </r>
  </si>
  <si>
    <r>
      <t>Applied to NEPRA</t>
    </r>
    <r>
      <rPr>
        <b/>
        <sz val="16"/>
        <color rgb="FF000000"/>
        <rFont val="Calibri"/>
        <family val="2"/>
      </rPr>
      <t xml:space="preserve"> </t>
    </r>
  </si>
  <si>
    <r>
      <t>Total connections</t>
    </r>
    <r>
      <rPr>
        <b/>
        <sz val="16"/>
        <color rgb="FF000000"/>
        <rFont val="Calibri"/>
        <family val="2"/>
      </rPr>
      <t xml:space="preserve"> </t>
    </r>
  </si>
  <si>
    <t>Connection Installed. Billing started.</t>
  </si>
  <si>
    <t>Rahim Yar Khan</t>
  </si>
  <si>
    <t>Bahawal Nagar</t>
  </si>
  <si>
    <t xml:space="preserve">Billing of 15 Connections is Started. </t>
  </si>
  <si>
    <t>DN for Net Meter Issued to Consumer.</t>
  </si>
  <si>
    <t>1 connection Demand Notice issued. 2nd connection DG License issued on 12/07/2018 &amp; under Process.</t>
  </si>
  <si>
    <t>Applied To NEPRA on 19-07-2018 &amp; 09-08-2018</t>
  </si>
  <si>
    <t>Demand Notice of bidirectional meters  of 4 connections are issued to consumers</t>
  </si>
  <si>
    <t>1# Connection is under Process. 2nd Connection applied to NEPRA on 09-08-2018</t>
  </si>
  <si>
    <t>4  meters installed (Billing of 4 connections started). 1# connection applied to NEPRA for DG License on 09-08-2018</t>
  </si>
  <si>
    <t>8 Connections Installed &amp; Billing started. 1 Connection applied to NEPRA for DG License on 19-07-2018.</t>
  </si>
  <si>
    <t>Formulas</t>
  </si>
  <si>
    <r>
      <t>Progress of Net Metering</t>
    </r>
    <r>
      <rPr>
        <b/>
        <sz val="36"/>
        <color theme="1"/>
        <rFont val="Calibri"/>
        <family val="2"/>
        <scheme val="minor"/>
      </rPr>
      <t xml:space="preserve"> (Dated: 15-08-2018)</t>
    </r>
  </si>
  <si>
    <t>MEPCO Circlewise Progress of Net Metering (Dated:15-08-2018)
 on Roshan Pakistan App</t>
  </si>
  <si>
    <r>
      <t>Progress of Net Metering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36"/>
        <color theme="1"/>
        <rFont val="Calibri"/>
        <family val="2"/>
        <scheme val="minor"/>
      </rPr>
      <t xml:space="preserve"> Tariff wise Abstract</t>
    </r>
    <r>
      <rPr>
        <b/>
        <sz val="16"/>
        <color theme="1"/>
        <rFont val="Calibri"/>
        <family val="2"/>
        <scheme val="minor"/>
      </rPr>
      <t xml:space="preserve"> 
(Dated: 15-08-2018)</t>
    </r>
  </si>
  <si>
    <t>2#DN ISSUED FOR BIDIRECTIONAL NET METERS. 2# applied to NEPRA on 19-07-2018 &amp; 15-08-2018.</t>
  </si>
  <si>
    <t>Net Connections in Progress=7</t>
  </si>
  <si>
    <t>2 connection DN issued. 1 Connection applied to NEPRA for DG License on 15-08-2018.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</si>
</sst>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22"/>
      <color rgb="FF000000"/>
      <name val="Arial"/>
      <family val="2"/>
    </font>
    <font>
      <b/>
      <sz val="12"/>
      <color rgb="FF000000"/>
      <name val="Gill Sans MT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180" wrapText="1"/>
    </xf>
    <xf numFmtId="0" fontId="1" fillId="0" borderId="1" xfId="0" applyFont="1" applyBorder="1" applyAlignment="1">
      <alignment horizontal="center" vertical="center" textRotation="180" wrapText="1"/>
    </xf>
    <xf numFmtId="4" fontId="1" fillId="3" borderId="1" xfId="0" applyNumberFormat="1" applyFont="1" applyFill="1" applyBorder="1" applyAlignment="1">
      <alignment horizontal="center" vertical="center" textRotation="180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/>
    <xf numFmtId="0" fontId="12" fillId="0" borderId="1" xfId="0" applyFont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1" fillId="3" borderId="1" xfId="0" applyFont="1" applyFill="1" applyBorder="1" applyAlignment="1">
      <alignment horizontal="center" vertical="center"/>
    </xf>
    <xf numFmtId="2" fontId="17" fillId="0" borderId="0" xfId="0" applyNumberFormat="1" applyFont="1"/>
    <xf numFmtId="0" fontId="17" fillId="0" borderId="0" xfId="0" applyFont="1"/>
    <xf numFmtId="0" fontId="8" fillId="0" borderId="0" xfId="0" applyFont="1" applyAlignment="1">
      <alignment horizontal="center" vertical="center"/>
    </xf>
    <xf numFmtId="0" fontId="17" fillId="0" borderId="0" xfId="0" applyFont="1" applyBorder="1"/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9" fillId="0" borderId="0" xfId="0" applyNumberFormat="1" applyFont="1"/>
    <xf numFmtId="0" fontId="9" fillId="0" borderId="0" xfId="0" applyFont="1"/>
    <xf numFmtId="0" fontId="6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t-Metering-Information-Proforma%20PITC%20%2020-07-2018%20-20%20connections%20with%20%20Tariff%20wise%20abstrac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"/>
      <sheetName val="Net-Metering-Info  "/>
      <sheetName val="tariff wise abstract "/>
      <sheetName val="Sheet2"/>
    </sheetNames>
    <sheetDataSet>
      <sheetData sheetId="0"/>
      <sheetData sheetId="1">
        <row r="26">
          <cell r="P26">
            <v>693.12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view="pageBreakPreview" zoomScale="40" zoomScaleNormal="71" zoomScaleSheetLayoutView="40" workbookViewId="0">
      <selection activeCell="F3" sqref="F3"/>
    </sheetView>
  </sheetViews>
  <sheetFormatPr defaultColWidth="9.140625" defaultRowHeight="15"/>
  <cols>
    <col min="1" max="1" width="56.140625" style="2" customWidth="1"/>
    <col min="2" max="2" width="22.5703125" style="1" customWidth="1"/>
    <col min="3" max="3" width="43" style="1" customWidth="1"/>
    <col min="4" max="4" width="94.7109375" style="2" customWidth="1"/>
    <col min="5" max="5" width="9.140625" style="1"/>
    <col min="6" max="6" width="21" style="1" customWidth="1"/>
    <col min="7" max="7" width="9.140625" style="1"/>
    <col min="8" max="8" width="41" style="1" customWidth="1"/>
    <col min="9" max="9" width="41.28515625" style="1" customWidth="1"/>
    <col min="10" max="21" width="9.140625" style="1"/>
    <col min="22" max="22" width="13" style="1" bestFit="1" customWidth="1"/>
    <col min="23" max="16384" width="9.140625" style="1"/>
  </cols>
  <sheetData>
    <row r="1" spans="1:23" ht="76.5" customHeight="1">
      <c r="A1" s="43" t="s">
        <v>55</v>
      </c>
      <c r="B1" s="43"/>
      <c r="C1" s="43"/>
      <c r="D1" s="43"/>
    </row>
    <row r="2" spans="1:23" ht="123" customHeight="1">
      <c r="A2" s="5" t="s">
        <v>7</v>
      </c>
      <c r="B2" s="5" t="s">
        <v>8</v>
      </c>
      <c r="C2" s="6" t="s">
        <v>12</v>
      </c>
      <c r="D2" s="6" t="s">
        <v>1</v>
      </c>
      <c r="F2" s="1" t="s">
        <v>54</v>
      </c>
    </row>
    <row r="3" spans="1:23" ht="115.5" customHeight="1">
      <c r="A3" s="4" t="s">
        <v>9</v>
      </c>
      <c r="B3" s="8">
        <v>22</v>
      </c>
      <c r="C3" s="32">
        <v>1074.1400000000001</v>
      </c>
      <c r="D3" s="7" t="s">
        <v>6</v>
      </c>
      <c r="F3" s="41">
        <f>C8+C7+C6</f>
        <v>1074.1399999999999</v>
      </c>
    </row>
    <row r="4" spans="1:23" ht="115.5" customHeight="1">
      <c r="A4" s="4" t="s">
        <v>28</v>
      </c>
      <c r="B4" s="8">
        <v>22</v>
      </c>
      <c r="C4" s="32">
        <v>1074.1400000000001</v>
      </c>
      <c r="D4" s="7" t="s">
        <v>6</v>
      </c>
      <c r="F4" s="42"/>
    </row>
    <row r="5" spans="1:23" ht="115.5" customHeight="1">
      <c r="A5" s="4" t="s">
        <v>29</v>
      </c>
      <c r="B5" s="8">
        <v>19</v>
      </c>
      <c r="C5" s="32">
        <f>C4-C6</f>
        <v>1038.0800000000002</v>
      </c>
      <c r="D5" s="7" t="s">
        <v>6</v>
      </c>
      <c r="F5" s="41">
        <f>C4-C6</f>
        <v>1038.0800000000002</v>
      </c>
      <c r="H5" s="3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115.5" customHeight="1">
      <c r="A6" s="4" t="s">
        <v>30</v>
      </c>
      <c r="B6" s="8">
        <v>3</v>
      </c>
      <c r="C6" s="8">
        <v>36.06</v>
      </c>
      <c r="D6" s="7" t="s">
        <v>49</v>
      </c>
      <c r="F6" s="41">
        <f>C4-C5</f>
        <v>36.059999999999945</v>
      </c>
      <c r="H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W6" s="36"/>
    </row>
    <row r="7" spans="1:23" ht="115.5" customHeight="1">
      <c r="A7" s="4" t="s">
        <v>10</v>
      </c>
      <c r="B7" s="8">
        <v>15</v>
      </c>
      <c r="C7" s="8">
        <f>'[1]Net-Metering-Info  '!P26</f>
        <v>693.12</v>
      </c>
      <c r="D7" s="7" t="s">
        <v>46</v>
      </c>
      <c r="F7" s="42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8"/>
      <c r="U7" s="38"/>
      <c r="V7" s="36"/>
      <c r="W7" s="36"/>
    </row>
    <row r="8" spans="1:23" ht="115.5" customHeight="1">
      <c r="A8" s="4" t="s">
        <v>11</v>
      </c>
      <c r="B8" s="8">
        <v>4</v>
      </c>
      <c r="C8" s="32">
        <v>344.96</v>
      </c>
      <c r="D8" s="7" t="s">
        <v>50</v>
      </c>
      <c r="F8" s="41">
        <f>C5-C7</f>
        <v>344.96000000000015</v>
      </c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8"/>
      <c r="U8" s="39"/>
      <c r="V8" s="36"/>
      <c r="W8" s="36"/>
    </row>
    <row r="9" spans="1:23" ht="46.5"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8"/>
      <c r="U9" s="39"/>
      <c r="V9" s="36"/>
      <c r="W9" s="36"/>
    </row>
    <row r="10" spans="1:23" ht="46.5"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8"/>
      <c r="U10" s="40"/>
      <c r="V10" s="36"/>
      <c r="W10" s="36"/>
    </row>
    <row r="11" spans="1:23" ht="26.25">
      <c r="C11" s="33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21"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ht="26.25">
      <c r="C13" s="33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</sheetData>
  <mergeCells count="1">
    <mergeCell ref="A1:D1"/>
  </mergeCells>
  <printOptions horizontalCentered="1"/>
  <pageMargins left="0.39370078740157483" right="0.19685039370078741" top="0.23622047244094491" bottom="0.15748031496062992" header="0.15748031496062992" footer="0.15748031496062992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topLeftCell="A4" zoomScale="66" zoomScaleSheetLayoutView="66" workbookViewId="0">
      <selection activeCell="V7" sqref="V7"/>
    </sheetView>
  </sheetViews>
  <sheetFormatPr defaultColWidth="9.140625" defaultRowHeight="15"/>
  <cols>
    <col min="1" max="1" width="20.7109375" style="1" bestFit="1" customWidth="1"/>
    <col min="2" max="2" width="12.5703125" style="1" bestFit="1" customWidth="1"/>
    <col min="3" max="3" width="23.42578125" style="1" bestFit="1" customWidth="1"/>
    <col min="4" max="4" width="18.85546875" style="1" customWidth="1"/>
    <col min="5" max="5" width="16.5703125" style="1" customWidth="1"/>
    <col min="6" max="6" width="17.5703125" style="1" customWidth="1"/>
    <col min="7" max="7" width="11.7109375" style="1" customWidth="1"/>
    <col min="8" max="8" width="12.42578125" style="1" customWidth="1"/>
    <col min="9" max="9" width="13.28515625" style="1" customWidth="1"/>
    <col min="10" max="10" width="16.5703125" style="1" customWidth="1"/>
    <col min="11" max="11" width="23.42578125" style="1" customWidth="1"/>
    <col min="12" max="16384" width="9.140625" style="1"/>
  </cols>
  <sheetData>
    <row r="1" spans="1:11" ht="75.75" customHeight="1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19.25" customHeight="1">
      <c r="A2" s="22" t="s">
        <v>34</v>
      </c>
      <c r="B2" s="22" t="s">
        <v>35</v>
      </c>
      <c r="C2" s="29" t="s">
        <v>36</v>
      </c>
      <c r="D2" s="29" t="s">
        <v>37</v>
      </c>
      <c r="E2" s="29" t="s">
        <v>38</v>
      </c>
      <c r="F2" s="29" t="s">
        <v>39</v>
      </c>
      <c r="G2" s="29" t="s">
        <v>40</v>
      </c>
      <c r="H2" s="29" t="s">
        <v>41</v>
      </c>
      <c r="I2" s="46" t="s">
        <v>42</v>
      </c>
      <c r="J2" s="47"/>
      <c r="K2" s="29" t="s">
        <v>31</v>
      </c>
    </row>
    <row r="3" spans="1:11" ht="36.75" customHeight="1">
      <c r="A3" s="23"/>
      <c r="B3" s="24"/>
      <c r="C3" s="25"/>
      <c r="D3" s="24"/>
      <c r="E3" s="23"/>
      <c r="F3" s="24"/>
      <c r="G3" s="23"/>
      <c r="H3" s="24"/>
      <c r="I3" s="28" t="s">
        <v>32</v>
      </c>
      <c r="J3" s="28" t="s">
        <v>33</v>
      </c>
      <c r="K3" s="29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108.75" customHeight="1">
      <c r="A5" s="34" t="s">
        <v>15</v>
      </c>
      <c r="B5" s="3">
        <v>15100</v>
      </c>
      <c r="C5" s="11">
        <v>1315</v>
      </c>
      <c r="D5" s="3">
        <v>277.52</v>
      </c>
      <c r="E5" s="34">
        <v>242.5</v>
      </c>
      <c r="F5" s="3">
        <v>12</v>
      </c>
      <c r="G5" s="34">
        <v>8</v>
      </c>
      <c r="H5" s="3">
        <v>2</v>
      </c>
      <c r="I5" s="34">
        <v>8</v>
      </c>
      <c r="J5" s="3">
        <v>4</v>
      </c>
      <c r="K5" s="14" t="s">
        <v>58</v>
      </c>
    </row>
    <row r="6" spans="1:11" ht="74.25" customHeight="1">
      <c r="A6" s="34" t="s">
        <v>16</v>
      </c>
      <c r="B6" s="3">
        <v>15400</v>
      </c>
      <c r="C6" s="11">
        <v>16</v>
      </c>
      <c r="D6" s="3">
        <v>8</v>
      </c>
      <c r="E6" s="34">
        <v>8</v>
      </c>
      <c r="F6" s="3">
        <v>2</v>
      </c>
      <c r="G6" s="34">
        <v>2</v>
      </c>
      <c r="H6" s="3">
        <v>0</v>
      </c>
      <c r="I6" s="34">
        <v>2</v>
      </c>
      <c r="J6" s="3">
        <v>0</v>
      </c>
      <c r="K6" s="10" t="s">
        <v>6</v>
      </c>
    </row>
    <row r="7" spans="1:11" ht="74.25" customHeight="1">
      <c r="A7" s="34" t="s">
        <v>17</v>
      </c>
      <c r="B7" s="3">
        <v>15500</v>
      </c>
      <c r="C7" s="11">
        <v>12</v>
      </c>
      <c r="D7" s="3">
        <v>7.62</v>
      </c>
      <c r="E7" s="34">
        <v>7.62</v>
      </c>
      <c r="F7" s="3">
        <v>2</v>
      </c>
      <c r="G7" s="34">
        <v>2</v>
      </c>
      <c r="H7" s="3">
        <v>0</v>
      </c>
      <c r="I7" s="34">
        <v>2</v>
      </c>
      <c r="J7" s="3">
        <v>0</v>
      </c>
      <c r="K7" s="10" t="s">
        <v>6</v>
      </c>
    </row>
    <row r="8" spans="1:11" ht="99" customHeight="1">
      <c r="A8" s="22" t="s">
        <v>44</v>
      </c>
      <c r="B8" s="3">
        <v>15600</v>
      </c>
      <c r="C8" s="11">
        <v>12</v>
      </c>
      <c r="D8" s="3">
        <v>12</v>
      </c>
      <c r="E8" s="34">
        <v>0</v>
      </c>
      <c r="F8" s="3">
        <v>1</v>
      </c>
      <c r="G8" s="34">
        <v>0</v>
      </c>
      <c r="H8" s="3">
        <v>0</v>
      </c>
      <c r="I8" s="34">
        <v>0</v>
      </c>
      <c r="J8" s="3">
        <v>1</v>
      </c>
      <c r="K8" s="12" t="s">
        <v>47</v>
      </c>
    </row>
    <row r="9" spans="1:11" ht="74.25" customHeight="1">
      <c r="A9" s="22" t="s">
        <v>45</v>
      </c>
      <c r="B9" s="3">
        <v>15800</v>
      </c>
      <c r="C9" s="11">
        <f>482+160</f>
        <v>642</v>
      </c>
      <c r="D9" s="3">
        <f>304+30</f>
        <v>334</v>
      </c>
      <c r="E9" s="34">
        <v>0</v>
      </c>
      <c r="F9" s="3">
        <v>2</v>
      </c>
      <c r="G9" s="34">
        <v>0</v>
      </c>
      <c r="H9" s="3">
        <v>1</v>
      </c>
      <c r="I9" s="34">
        <v>0</v>
      </c>
      <c r="J9" s="3">
        <v>2</v>
      </c>
      <c r="K9" s="12" t="s">
        <v>51</v>
      </c>
    </row>
    <row r="10" spans="1:11" ht="74.25" customHeight="1">
      <c r="A10" s="34" t="s">
        <v>18</v>
      </c>
      <c r="B10" s="3">
        <v>15900</v>
      </c>
      <c r="C10" s="11">
        <v>5508</v>
      </c>
      <c r="D10" s="3">
        <v>435</v>
      </c>
      <c r="E10" s="34">
        <v>435</v>
      </c>
      <c r="F10" s="3">
        <v>3</v>
      </c>
      <c r="G10" s="34">
        <v>3</v>
      </c>
      <c r="H10" s="3">
        <v>0</v>
      </c>
      <c r="I10" s="34">
        <f t="shared" ref="I10" si="0">G10</f>
        <v>3</v>
      </c>
      <c r="J10" s="3">
        <f t="shared" ref="J10" si="1">F10-G10</f>
        <v>0</v>
      </c>
      <c r="K10" s="10" t="s">
        <v>6</v>
      </c>
    </row>
    <row r="11" spans="1:11" ht="74.25" customHeight="1">
      <c r="A11" s="44" t="s">
        <v>14</v>
      </c>
      <c r="B11" s="44"/>
      <c r="C11" s="11">
        <f>SUM(C5:C10)</f>
        <v>7505</v>
      </c>
      <c r="D11" s="11">
        <f t="shared" ref="D11:J11" si="2">SUM(D5:D10)</f>
        <v>1074.1399999999999</v>
      </c>
      <c r="E11" s="11">
        <f t="shared" si="2"/>
        <v>693.12</v>
      </c>
      <c r="F11" s="13">
        <f t="shared" si="2"/>
        <v>22</v>
      </c>
      <c r="G11" s="13">
        <f t="shared" si="2"/>
        <v>15</v>
      </c>
      <c r="H11" s="13">
        <f t="shared" si="2"/>
        <v>3</v>
      </c>
      <c r="I11" s="13">
        <f t="shared" si="2"/>
        <v>15</v>
      </c>
      <c r="J11" s="13">
        <f t="shared" si="2"/>
        <v>7</v>
      </c>
      <c r="K11" s="14" t="s">
        <v>59</v>
      </c>
    </row>
  </sheetData>
  <autoFilter ref="A4:K11"/>
  <mergeCells count="3">
    <mergeCell ref="A11:B11"/>
    <mergeCell ref="A1:K1"/>
    <mergeCell ref="I2:J2"/>
  </mergeCells>
  <printOptions horizontalCentered="1"/>
  <pageMargins left="0.62992125984251968" right="0.15748031496062992" top="0.31496062992125984" bottom="0.23622047244094491" header="0.31496062992125984" footer="0.15748031496062992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opLeftCell="A7" workbookViewId="0">
      <selection activeCell="F15" sqref="F15"/>
    </sheetView>
  </sheetViews>
  <sheetFormatPr defaultColWidth="9.140625" defaultRowHeight="15"/>
  <cols>
    <col min="1" max="1" width="9.140625" style="1"/>
    <col min="2" max="2" width="22" style="1" bestFit="1" customWidth="1"/>
    <col min="3" max="3" width="25.140625" style="1" customWidth="1"/>
    <col min="4" max="4" width="22.85546875" style="1" customWidth="1"/>
    <col min="5" max="5" width="22.7109375" style="1" customWidth="1"/>
    <col min="6" max="6" width="55.28515625" style="1" customWidth="1"/>
    <col min="7" max="16384" width="9.140625" style="1"/>
  </cols>
  <sheetData>
    <row r="1" spans="1:6" ht="80.25" customHeight="1">
      <c r="A1" s="52" t="s">
        <v>57</v>
      </c>
      <c r="B1" s="52"/>
      <c r="C1" s="52"/>
      <c r="D1" s="52"/>
      <c r="E1" s="52"/>
      <c r="F1" s="52"/>
    </row>
    <row r="2" spans="1:6" ht="65.25" customHeight="1">
      <c r="A2" s="15" t="s">
        <v>20</v>
      </c>
      <c r="B2" s="15" t="s">
        <v>21</v>
      </c>
      <c r="C2" s="15" t="s">
        <v>0</v>
      </c>
      <c r="D2" s="15" t="s">
        <v>22</v>
      </c>
      <c r="E2" s="15" t="s">
        <v>23</v>
      </c>
      <c r="F2" s="15" t="s">
        <v>19</v>
      </c>
    </row>
    <row r="3" spans="1:6" ht="85.5">
      <c r="A3" s="48">
        <v>1</v>
      </c>
      <c r="B3" s="50" t="s">
        <v>24</v>
      </c>
      <c r="C3" s="16" t="s">
        <v>13</v>
      </c>
      <c r="D3" s="17">
        <v>3</v>
      </c>
      <c r="E3" s="31">
        <v>0</v>
      </c>
      <c r="F3" s="30" t="s">
        <v>60</v>
      </c>
    </row>
    <row r="4" spans="1:6" ht="114">
      <c r="A4" s="49"/>
      <c r="B4" s="51"/>
      <c r="C4" s="18" t="s">
        <v>2</v>
      </c>
      <c r="D4" s="17">
        <v>9</v>
      </c>
      <c r="E4" s="17">
        <v>8</v>
      </c>
      <c r="F4" s="19" t="s">
        <v>53</v>
      </c>
    </row>
    <row r="5" spans="1:6" ht="57">
      <c r="A5" s="48">
        <v>2</v>
      </c>
      <c r="B5" s="50" t="s">
        <v>25</v>
      </c>
      <c r="C5" s="16" t="s">
        <v>5</v>
      </c>
      <c r="D5" s="17">
        <v>1</v>
      </c>
      <c r="E5" s="17">
        <v>1</v>
      </c>
      <c r="F5" s="19" t="s">
        <v>43</v>
      </c>
    </row>
    <row r="6" spans="1:6" ht="114">
      <c r="A6" s="49"/>
      <c r="B6" s="51"/>
      <c r="C6" s="18" t="s">
        <v>3</v>
      </c>
      <c r="D6" s="17">
        <v>5</v>
      </c>
      <c r="E6" s="17">
        <v>4</v>
      </c>
      <c r="F6" s="19" t="s">
        <v>52</v>
      </c>
    </row>
    <row r="7" spans="1:6" ht="114">
      <c r="A7" s="48">
        <v>3</v>
      </c>
      <c r="B7" s="50" t="s">
        <v>26</v>
      </c>
      <c r="C7" s="18" t="s">
        <v>27</v>
      </c>
      <c r="D7" s="17">
        <v>2</v>
      </c>
      <c r="E7" s="31">
        <v>0</v>
      </c>
      <c r="F7" s="30" t="s">
        <v>48</v>
      </c>
    </row>
    <row r="8" spans="1:6" ht="57">
      <c r="A8" s="49"/>
      <c r="B8" s="51"/>
      <c r="C8" s="18" t="s">
        <v>4</v>
      </c>
      <c r="D8" s="17">
        <v>2</v>
      </c>
      <c r="E8" s="17">
        <v>2</v>
      </c>
      <c r="F8" s="19" t="s">
        <v>43</v>
      </c>
    </row>
    <row r="9" spans="1:6" ht="46.5" customHeight="1">
      <c r="A9" s="9"/>
      <c r="B9" s="9"/>
      <c r="C9" s="20" t="s">
        <v>14</v>
      </c>
      <c r="D9" s="21">
        <f>SUM(D3:D8)</f>
        <v>22</v>
      </c>
      <c r="E9" s="21">
        <f t="shared" ref="E9" si="0">SUM(E3:E8)</f>
        <v>15</v>
      </c>
      <c r="F9" s="9"/>
    </row>
  </sheetData>
  <mergeCells count="7">
    <mergeCell ref="A7:A8"/>
    <mergeCell ref="B7:B8"/>
    <mergeCell ref="A1:F1"/>
    <mergeCell ref="A3:A4"/>
    <mergeCell ref="B3:B4"/>
    <mergeCell ref="A5:A6"/>
    <mergeCell ref="B5:B6"/>
  </mergeCells>
  <pageMargins left="0.43307086614173229" right="0.19685039370078741" top="0.11811023622047245" bottom="0.15748031496062992" header="0.31496062992125984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4" sqref="D14"/>
    </sheetView>
  </sheetViews>
  <sheetFormatPr defaultRowHeight="15"/>
  <cols>
    <col min="1" max="1" width="11.85546875" bestFit="1" customWidth="1"/>
    <col min="5" max="5" width="14.28515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abstract </vt:lpstr>
      <vt:lpstr>circle wise abstract</vt:lpstr>
      <vt:lpstr>tariff wise abstract </vt:lpstr>
      <vt:lpstr>Sheet2</vt:lpstr>
      <vt:lpstr>'abstract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2018-08-16T06:38:30Z</dcterms:modified>
</cp:coreProperties>
</file>